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hared Billing Folder\Financial Assistance\"/>
    </mc:Choice>
  </mc:AlternateContent>
  <xr:revisionPtr revIDLastSave="0" documentId="8_{E65A10FD-68C9-4532-9B40-C43E98192020}" xr6:coauthVersionLast="47" xr6:coauthVersionMax="47" xr10:uidLastSave="{00000000-0000-0000-0000-000000000000}"/>
  <bookViews>
    <workbookView xWindow="-120" yWindow="-120" windowWidth="29040" windowHeight="15720" firstSheet="1" activeTab="1" xr2:uid="{BCE2CD03-DE16-4D14-B383-7770D0B7F51D}"/>
  </bookViews>
  <sheets>
    <sheet name="OLD -DO NOT USE" sheetId="1" state="hidden" r:id="rId1"/>
    <sheet name="Revised DRAF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" l="1"/>
  <c r="K52" i="2"/>
  <c r="L52" i="2" s="1"/>
  <c r="I52" i="2"/>
  <c r="J52" i="2" s="1"/>
  <c r="C52" i="2"/>
  <c r="C53" i="2" s="1"/>
  <c r="C54" i="2" s="1"/>
  <c r="O51" i="2"/>
  <c r="M51" i="2"/>
  <c r="N51" i="2" s="1"/>
  <c r="K51" i="2"/>
  <c r="L51" i="2" s="1"/>
  <c r="I51" i="2"/>
  <c r="J51" i="2" s="1"/>
  <c r="G51" i="2"/>
  <c r="H51" i="2" s="1"/>
  <c r="E51" i="2"/>
  <c r="F51" i="2" s="1"/>
  <c r="D51" i="2"/>
  <c r="O8" i="2"/>
  <c r="M8" i="2"/>
  <c r="N8" i="2" s="1"/>
  <c r="K8" i="2"/>
  <c r="I8" i="2"/>
  <c r="G8" i="2"/>
  <c r="E8" i="2"/>
  <c r="G52" i="2" l="1"/>
  <c r="H52" i="2" s="1"/>
  <c r="M52" i="2"/>
  <c r="N52" i="2" s="1"/>
  <c r="E52" i="2"/>
  <c r="F52" i="2" s="1"/>
  <c r="M54" i="2"/>
  <c r="N54" i="2" s="1"/>
  <c r="K54" i="2"/>
  <c r="L54" i="2" s="1"/>
  <c r="I54" i="2"/>
  <c r="J54" i="2" s="1"/>
  <c r="G54" i="2"/>
  <c r="H54" i="2" s="1"/>
  <c r="E54" i="2"/>
  <c r="F54" i="2" s="1"/>
  <c r="C55" i="2"/>
  <c r="D54" i="2"/>
  <c r="O54" i="2"/>
  <c r="O53" i="2"/>
  <c r="M53" i="2"/>
  <c r="N53" i="2" s="1"/>
  <c r="K53" i="2"/>
  <c r="L53" i="2" s="1"/>
  <c r="I53" i="2"/>
  <c r="J53" i="2" s="1"/>
  <c r="G53" i="2"/>
  <c r="H53" i="2" s="1"/>
  <c r="E53" i="2"/>
  <c r="F53" i="2" s="1"/>
  <c r="O52" i="2"/>
  <c r="D52" i="2"/>
  <c r="L8" i="2"/>
  <c r="J8" i="2"/>
  <c r="C9" i="2"/>
  <c r="E23" i="2" s="1"/>
  <c r="E37" i="2"/>
  <c r="C37" i="2"/>
  <c r="E36" i="2"/>
  <c r="C36" i="2"/>
  <c r="E22" i="2"/>
  <c r="C22" i="2"/>
  <c r="D22" i="2" s="1"/>
  <c r="D8" i="2"/>
  <c r="C10" i="2" l="1"/>
  <c r="D9" i="2"/>
  <c r="C23" i="2"/>
  <c r="D23" i="2" s="1"/>
  <c r="E24" i="2"/>
  <c r="K10" i="2"/>
  <c r="L10" i="2" s="1"/>
  <c r="I10" i="2"/>
  <c r="J10" i="2" s="1"/>
  <c r="O10" i="2"/>
  <c r="G10" i="2"/>
  <c r="H10" i="2" s="1"/>
  <c r="E10" i="2"/>
  <c r="F10" i="2" s="1"/>
  <c r="M10" i="2"/>
  <c r="N10" i="2" s="1"/>
  <c r="C38" i="2"/>
  <c r="C11" i="2"/>
  <c r="E38" i="2"/>
  <c r="I9" i="2"/>
  <c r="J9" i="2" s="1"/>
  <c r="O9" i="2"/>
  <c r="G9" i="2"/>
  <c r="H9" i="2" s="1"/>
  <c r="E9" i="2"/>
  <c r="F9" i="2" s="1"/>
  <c r="M9" i="2"/>
  <c r="N9" i="2" s="1"/>
  <c r="K9" i="2"/>
  <c r="L9" i="2" s="1"/>
  <c r="M55" i="2"/>
  <c r="N55" i="2" s="1"/>
  <c r="K55" i="2"/>
  <c r="L55" i="2" s="1"/>
  <c r="I55" i="2"/>
  <c r="J55" i="2" s="1"/>
  <c r="G55" i="2"/>
  <c r="H55" i="2" s="1"/>
  <c r="E55" i="2"/>
  <c r="F55" i="2" s="1"/>
  <c r="C56" i="2"/>
  <c r="D55" i="2"/>
  <c r="O55" i="2"/>
  <c r="D10" i="2"/>
  <c r="C24" i="2"/>
  <c r="D24" i="2" s="1"/>
  <c r="H8" i="2"/>
  <c r="F8" i="2"/>
  <c r="E37" i="1"/>
  <c r="E38" i="1"/>
  <c r="E39" i="1"/>
  <c r="E40" i="1"/>
  <c r="E41" i="1"/>
  <c r="E42" i="1"/>
  <c r="E43" i="1"/>
  <c r="E36" i="1"/>
  <c r="C37" i="1"/>
  <c r="C38" i="1"/>
  <c r="C39" i="1"/>
  <c r="C40" i="1"/>
  <c r="C41" i="1"/>
  <c r="C42" i="1"/>
  <c r="C43" i="1"/>
  <c r="C36" i="1"/>
  <c r="E23" i="1"/>
  <c r="E24" i="1"/>
  <c r="E25" i="1"/>
  <c r="E26" i="1"/>
  <c r="E27" i="1"/>
  <c r="E28" i="1"/>
  <c r="E29" i="1"/>
  <c r="E22" i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22" i="1"/>
  <c r="D22" i="1" s="1"/>
  <c r="E9" i="1"/>
  <c r="G9" i="1" s="1"/>
  <c r="E10" i="1"/>
  <c r="G10" i="1" s="1"/>
  <c r="H10" i="1" s="1"/>
  <c r="E11" i="1"/>
  <c r="G11" i="1" s="1"/>
  <c r="E12" i="1"/>
  <c r="F12" i="1" s="1"/>
  <c r="E13" i="1"/>
  <c r="F13" i="1" s="1"/>
  <c r="E14" i="1"/>
  <c r="F14" i="1" s="1"/>
  <c r="E15" i="1"/>
  <c r="F15" i="1" s="1"/>
  <c r="E8" i="1"/>
  <c r="G8" i="1" s="1"/>
  <c r="D9" i="1"/>
  <c r="D10" i="1"/>
  <c r="D11" i="1"/>
  <c r="D12" i="1"/>
  <c r="D13" i="1"/>
  <c r="D14" i="1"/>
  <c r="D15" i="1"/>
  <c r="D8" i="1"/>
  <c r="M11" i="2" l="1"/>
  <c r="N11" i="2" s="1"/>
  <c r="K11" i="2"/>
  <c r="L11" i="2" s="1"/>
  <c r="I11" i="2"/>
  <c r="J11" i="2" s="1"/>
  <c r="O11" i="2"/>
  <c r="G11" i="2"/>
  <c r="H11" i="2" s="1"/>
  <c r="E11" i="2"/>
  <c r="F11" i="2" s="1"/>
  <c r="D11" i="2"/>
  <c r="E39" i="2"/>
  <c r="C39" i="2"/>
  <c r="E25" i="2"/>
  <c r="C12" i="2"/>
  <c r="C25" i="2"/>
  <c r="D25" i="2" s="1"/>
  <c r="K56" i="2"/>
  <c r="L56" i="2" s="1"/>
  <c r="I56" i="2"/>
  <c r="J56" i="2" s="1"/>
  <c r="G56" i="2"/>
  <c r="H56" i="2" s="1"/>
  <c r="E56" i="2"/>
  <c r="F56" i="2" s="1"/>
  <c r="C57" i="2"/>
  <c r="D56" i="2"/>
  <c r="O56" i="2"/>
  <c r="M56" i="2"/>
  <c r="N56" i="2" s="1"/>
  <c r="F9" i="1"/>
  <c r="G15" i="1"/>
  <c r="H15" i="1" s="1"/>
  <c r="H11" i="1"/>
  <c r="I11" i="1"/>
  <c r="J11" i="1" s="1"/>
  <c r="H8" i="1"/>
  <c r="I8" i="1"/>
  <c r="J8" i="1" s="1"/>
  <c r="H9" i="1"/>
  <c r="I9" i="1"/>
  <c r="J9" i="1" s="1"/>
  <c r="F11" i="1"/>
  <c r="G14" i="1"/>
  <c r="G12" i="1"/>
  <c r="F10" i="1"/>
  <c r="F8" i="1"/>
  <c r="G13" i="1"/>
  <c r="H13" i="1" s="1"/>
  <c r="I10" i="1"/>
  <c r="J10" i="1" s="1"/>
  <c r="I15" i="1" l="1"/>
  <c r="J15" i="1" s="1"/>
  <c r="E26" i="2"/>
  <c r="M12" i="2"/>
  <c r="N12" i="2" s="1"/>
  <c r="K12" i="2"/>
  <c r="L12" i="2" s="1"/>
  <c r="I12" i="2"/>
  <c r="J12" i="2" s="1"/>
  <c r="E12" i="2"/>
  <c r="F12" i="2" s="1"/>
  <c r="O12" i="2"/>
  <c r="G12" i="2"/>
  <c r="H12" i="2" s="1"/>
  <c r="C13" i="2"/>
  <c r="C40" i="2"/>
  <c r="E40" i="2"/>
  <c r="D12" i="2"/>
  <c r="C26" i="2"/>
  <c r="D26" i="2" s="1"/>
  <c r="K57" i="2"/>
  <c r="L57" i="2" s="1"/>
  <c r="I57" i="2"/>
  <c r="J57" i="2" s="1"/>
  <c r="G57" i="2"/>
  <c r="H57" i="2" s="1"/>
  <c r="E57" i="2"/>
  <c r="F57" i="2" s="1"/>
  <c r="C58" i="2"/>
  <c r="D57" i="2"/>
  <c r="O57" i="2"/>
  <c r="M57" i="2"/>
  <c r="N57" i="2" s="1"/>
  <c r="I13" i="1"/>
  <c r="J13" i="1" s="1"/>
  <c r="H14" i="1"/>
  <c r="I14" i="1"/>
  <c r="J14" i="1" s="1"/>
  <c r="I12" i="1"/>
  <c r="J12" i="1" s="1"/>
  <c r="H12" i="1"/>
  <c r="O13" i="2" l="1"/>
  <c r="G13" i="2"/>
  <c r="H13" i="2" s="1"/>
  <c r="M13" i="2"/>
  <c r="N13" i="2" s="1"/>
  <c r="K13" i="2"/>
  <c r="L13" i="2" s="1"/>
  <c r="I13" i="2"/>
  <c r="J13" i="2" s="1"/>
  <c r="E13" i="2"/>
  <c r="F13" i="2" s="1"/>
  <c r="D13" i="2"/>
  <c r="E41" i="2"/>
  <c r="C41" i="2"/>
  <c r="E27" i="2"/>
  <c r="C14" i="2"/>
  <c r="C27" i="2"/>
  <c r="D27" i="2" s="1"/>
  <c r="I58" i="2"/>
  <c r="J58" i="2" s="1"/>
  <c r="G58" i="2"/>
  <c r="H58" i="2" s="1"/>
  <c r="E58" i="2"/>
  <c r="F58" i="2" s="1"/>
  <c r="D58" i="2"/>
  <c r="O58" i="2"/>
  <c r="M58" i="2"/>
  <c r="N58" i="2" s="1"/>
  <c r="K58" i="2"/>
  <c r="L58" i="2" s="1"/>
  <c r="C28" i="2" l="1"/>
  <c r="D28" i="2" s="1"/>
  <c r="I14" i="2"/>
  <c r="J14" i="2" s="1"/>
  <c r="E14" i="2"/>
  <c r="F14" i="2" s="1"/>
  <c r="O14" i="2"/>
  <c r="G14" i="2"/>
  <c r="H14" i="2" s="1"/>
  <c r="M14" i="2"/>
  <c r="N14" i="2" s="1"/>
  <c r="K14" i="2"/>
  <c r="L14" i="2" s="1"/>
  <c r="E42" i="2"/>
  <c r="D14" i="2"/>
  <c r="C42" i="2"/>
  <c r="E28" i="2"/>
  <c r="C15" i="2"/>
  <c r="E15" i="2" l="1"/>
  <c r="F15" i="2" s="1"/>
  <c r="I15" i="2"/>
  <c r="J15" i="2" s="1"/>
  <c r="O15" i="2"/>
  <c r="G15" i="2"/>
  <c r="H15" i="2" s="1"/>
  <c r="M15" i="2"/>
  <c r="N15" i="2" s="1"/>
  <c r="K15" i="2"/>
  <c r="L15" i="2" s="1"/>
  <c r="E43" i="2"/>
  <c r="C43" i="2"/>
  <c r="D15" i="2"/>
  <c r="E29" i="2"/>
  <c r="C29" i="2"/>
  <c r="D29" i="2" s="1"/>
</calcChain>
</file>

<file path=xl/sharedStrings.xml><?xml version="1.0" encoding="utf-8"?>
<sst xmlns="http://schemas.openxmlformats.org/spreadsheetml/2006/main" count="94" uniqueCount="29">
  <si>
    <t>Family Size</t>
  </si>
  <si>
    <t>100% Discount</t>
  </si>
  <si>
    <t>If income is between:</t>
  </si>
  <si>
    <t>80% Discount</t>
  </si>
  <si>
    <t>60% Discount</t>
  </si>
  <si>
    <t>40% Discount</t>
  </si>
  <si>
    <t>20% Discount</t>
  </si>
  <si>
    <t>% of Poverty</t>
  </si>
  <si>
    <t>Michigan Medicaid Expansion Mandated</t>
  </si>
  <si>
    <t>Under Insured Payment Discount 40%*</t>
  </si>
  <si>
    <t>Above</t>
  </si>
  <si>
    <t>Below</t>
  </si>
  <si>
    <t>Michigan Presumptive Eligibility (MPE)</t>
  </si>
  <si>
    <t>Pregnant Women/Children Under Age 19</t>
  </si>
  <si>
    <t>Children Under 19</t>
  </si>
  <si>
    <t>Pregnant Women</t>
  </si>
  <si>
    <t>If a patient's household income falls within the amounts shown, please contact MPE screener</t>
  </si>
  <si>
    <t>Michigan Medicaid Expansion mandates that we accept as payment in full 115% of our Medicare rate from UNINSURED patients whose household income is less than 250% of the Federal Poverty Guidelines. To receive the current payment discount of 40% you must complete an application form.</t>
  </si>
  <si>
    <t>*Discount shown applies to outpatient services; inpatient discount will be calculated as needed.</t>
  </si>
  <si>
    <t>Munising Memorial Hospital</t>
  </si>
  <si>
    <t>SLIDING FEE SCHEDULE - FINANCIAL ASSISTANCE</t>
  </si>
  <si>
    <r>
      <t xml:space="preserve">Based on </t>
    </r>
    <r>
      <rPr>
        <sz val="11"/>
        <color rgb="FFFF0000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 xml:space="preserve"> Federal Poverty Guidelines</t>
    </r>
  </si>
  <si>
    <r>
      <t>Applies to HOSPITAL charges beginning 1/1/</t>
    </r>
    <r>
      <rPr>
        <b/>
        <i/>
        <sz val="10"/>
        <color rgb="FFFF0000"/>
        <rFont val="Calibri"/>
        <family val="2"/>
        <scheme val="minor"/>
      </rPr>
      <t>2024</t>
    </r>
    <r>
      <rPr>
        <b/>
        <i/>
        <sz val="10"/>
        <color theme="1"/>
        <rFont val="Calibri"/>
        <family val="2"/>
        <scheme val="minor"/>
      </rPr>
      <t xml:space="preserve"> only.</t>
    </r>
  </si>
  <si>
    <t>10% Discount</t>
  </si>
  <si>
    <t>85% Discount</t>
  </si>
  <si>
    <t>70% Discount</t>
  </si>
  <si>
    <t>55% Discount</t>
  </si>
  <si>
    <t>25% Discount</t>
  </si>
  <si>
    <r>
      <t xml:space="preserve">Based on </t>
    </r>
    <r>
      <rPr>
        <sz val="11"/>
        <color rgb="FFFF0000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 xml:space="preserve"> Federal Poverty Guidelines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</si>
</sst>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4" xfId="1" applyFont="1" applyBorder="1"/>
    <xf numFmtId="44" fontId="0" fillId="0" borderId="5" xfId="1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65" fontId="0" fillId="0" borderId="5" xfId="1" applyNumberFormat="1" applyFont="1" applyBorder="1"/>
    <xf numFmtId="165" fontId="0" fillId="0" borderId="4" xfId="1" applyNumberFormat="1" applyFon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9" fontId="0" fillId="2" borderId="6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10" fontId="0" fillId="2" borderId="6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0" fillId="2" borderId="7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F70B-3D24-4FF0-A67A-B9BA967CBBED}">
  <sheetPr>
    <pageSetUpPr fitToPage="1"/>
  </sheetPr>
  <dimension ref="A1:K45"/>
  <sheetViews>
    <sheetView workbookViewId="0">
      <selection activeCell="C29" sqref="C29"/>
    </sheetView>
  </sheetViews>
  <sheetFormatPr defaultRowHeight="15" x14ac:dyDescent="0.25"/>
  <cols>
    <col min="1" max="1" width="12.140625" bestFit="1" customWidth="1"/>
    <col min="2" max="3" width="11.140625" customWidth="1"/>
    <col min="4" max="4" width="10.85546875" customWidth="1"/>
    <col min="5" max="5" width="11.28515625" customWidth="1"/>
    <col min="6" max="6" width="11.140625" customWidth="1"/>
    <col min="7" max="7" width="10.140625" bestFit="1" customWidth="1"/>
    <col min="8" max="9" width="10.85546875" customWidth="1"/>
    <col min="11" max="11" width="11" customWidth="1"/>
  </cols>
  <sheetData>
    <row r="1" spans="1:11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.75" x14ac:dyDescent="0.2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25">
      <c r="A3" s="24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5.75" thickBot="1" x14ac:dyDescent="0.3"/>
    <row r="5" spans="1:11" x14ac:dyDescent="0.25">
      <c r="B5" s="27" t="s">
        <v>1</v>
      </c>
      <c r="C5" s="28"/>
      <c r="D5" s="27" t="s">
        <v>3</v>
      </c>
      <c r="E5" s="28"/>
      <c r="F5" s="27" t="s">
        <v>4</v>
      </c>
      <c r="G5" s="28"/>
      <c r="H5" s="27" t="s">
        <v>5</v>
      </c>
      <c r="I5" s="28"/>
      <c r="J5" s="27" t="s">
        <v>6</v>
      </c>
      <c r="K5" s="28"/>
    </row>
    <row r="6" spans="1:11" x14ac:dyDescent="0.25">
      <c r="A6" s="7" t="s">
        <v>0</v>
      </c>
      <c r="B6" s="29" t="s">
        <v>2</v>
      </c>
      <c r="C6" s="19"/>
      <c r="D6" s="29" t="s">
        <v>2</v>
      </c>
      <c r="E6" s="19"/>
      <c r="F6" s="29" t="s">
        <v>2</v>
      </c>
      <c r="G6" s="19"/>
      <c r="H6" s="29" t="s">
        <v>2</v>
      </c>
      <c r="I6" s="19"/>
      <c r="J6" s="29" t="s">
        <v>2</v>
      </c>
      <c r="K6" s="19"/>
    </row>
    <row r="7" spans="1:11" x14ac:dyDescent="0.25">
      <c r="A7" s="2"/>
      <c r="B7" s="4"/>
      <c r="C7" s="5"/>
      <c r="D7" s="4"/>
      <c r="E7" s="5"/>
      <c r="F7" s="4"/>
      <c r="G7" s="5"/>
      <c r="H7" s="4"/>
      <c r="I7" s="5"/>
      <c r="J7" s="16"/>
      <c r="K7" s="17"/>
    </row>
    <row r="8" spans="1:11" x14ac:dyDescent="0.25">
      <c r="A8" s="3">
        <v>1</v>
      </c>
      <c r="B8" s="11">
        <v>0</v>
      </c>
      <c r="C8" s="10">
        <v>15060</v>
      </c>
      <c r="D8" s="11">
        <f>C8+1</f>
        <v>15061</v>
      </c>
      <c r="E8" s="10">
        <f>(C8/2)+C8</f>
        <v>22590</v>
      </c>
      <c r="F8" s="11">
        <f>E8+1</f>
        <v>22591</v>
      </c>
      <c r="G8" s="10">
        <f>(C8*0.25)+E8</f>
        <v>26355</v>
      </c>
      <c r="H8" s="11">
        <f>G8+1</f>
        <v>26356</v>
      </c>
      <c r="I8" s="10">
        <f>(C8*0.25)+G8</f>
        <v>30120</v>
      </c>
      <c r="J8" s="14">
        <f>I8+1</f>
        <v>30121</v>
      </c>
      <c r="K8" s="15"/>
    </row>
    <row r="9" spans="1:11" x14ac:dyDescent="0.25">
      <c r="A9" s="3">
        <v>2</v>
      </c>
      <c r="B9" s="11">
        <v>0</v>
      </c>
      <c r="C9" s="10">
        <v>20440</v>
      </c>
      <c r="D9" s="11">
        <f t="shared" ref="D9:D15" si="0">C9+1</f>
        <v>20441</v>
      </c>
      <c r="E9" s="10">
        <f t="shared" ref="E9:E15" si="1">(C9/2)+C9</f>
        <v>30660</v>
      </c>
      <c r="F9" s="11">
        <f t="shared" ref="F9:F15" si="2">E9+1</f>
        <v>30661</v>
      </c>
      <c r="G9" s="10">
        <f t="shared" ref="G9:G15" si="3">(C9*0.25)+E9</f>
        <v>35770</v>
      </c>
      <c r="H9" s="11">
        <f t="shared" ref="H9:H15" si="4">G9+1</f>
        <v>35771</v>
      </c>
      <c r="I9" s="10">
        <f t="shared" ref="I9:I15" si="5">(C9*0.25)+G9</f>
        <v>40880</v>
      </c>
      <c r="J9" s="14">
        <f t="shared" ref="J9:J15" si="6">I9+1</f>
        <v>40881</v>
      </c>
      <c r="K9" s="15"/>
    </row>
    <row r="10" spans="1:11" x14ac:dyDescent="0.25">
      <c r="A10" s="3">
        <v>3</v>
      </c>
      <c r="B10" s="11">
        <v>0</v>
      </c>
      <c r="C10" s="10">
        <v>25820</v>
      </c>
      <c r="D10" s="11">
        <f t="shared" si="0"/>
        <v>25821</v>
      </c>
      <c r="E10" s="10">
        <f t="shared" si="1"/>
        <v>38730</v>
      </c>
      <c r="F10" s="11">
        <f t="shared" si="2"/>
        <v>38731</v>
      </c>
      <c r="G10" s="10">
        <f t="shared" si="3"/>
        <v>45185</v>
      </c>
      <c r="H10" s="11">
        <f t="shared" si="4"/>
        <v>45186</v>
      </c>
      <c r="I10" s="10">
        <f t="shared" si="5"/>
        <v>51640</v>
      </c>
      <c r="J10" s="14">
        <f t="shared" si="6"/>
        <v>51641</v>
      </c>
      <c r="K10" s="15"/>
    </row>
    <row r="11" spans="1:11" x14ac:dyDescent="0.25">
      <c r="A11" s="3">
        <v>4</v>
      </c>
      <c r="B11" s="11">
        <v>0</v>
      </c>
      <c r="C11" s="10">
        <v>31200</v>
      </c>
      <c r="D11" s="11">
        <f t="shared" si="0"/>
        <v>31201</v>
      </c>
      <c r="E11" s="10">
        <f t="shared" si="1"/>
        <v>46800</v>
      </c>
      <c r="F11" s="11">
        <f t="shared" si="2"/>
        <v>46801</v>
      </c>
      <c r="G11" s="10">
        <f t="shared" si="3"/>
        <v>54600</v>
      </c>
      <c r="H11" s="11">
        <f t="shared" si="4"/>
        <v>54601</v>
      </c>
      <c r="I11" s="10">
        <f t="shared" si="5"/>
        <v>62400</v>
      </c>
      <c r="J11" s="14">
        <f t="shared" si="6"/>
        <v>62401</v>
      </c>
      <c r="K11" s="15"/>
    </row>
    <row r="12" spans="1:11" x14ac:dyDescent="0.25">
      <c r="A12" s="3">
        <v>5</v>
      </c>
      <c r="B12" s="11">
        <v>0</v>
      </c>
      <c r="C12" s="10">
        <v>36580</v>
      </c>
      <c r="D12" s="11">
        <f t="shared" si="0"/>
        <v>36581</v>
      </c>
      <c r="E12" s="10">
        <f t="shared" si="1"/>
        <v>54870</v>
      </c>
      <c r="F12" s="11">
        <f t="shared" si="2"/>
        <v>54871</v>
      </c>
      <c r="G12" s="10">
        <f t="shared" si="3"/>
        <v>64015</v>
      </c>
      <c r="H12" s="11">
        <f t="shared" si="4"/>
        <v>64016</v>
      </c>
      <c r="I12" s="10">
        <f t="shared" si="5"/>
        <v>73160</v>
      </c>
      <c r="J12" s="14">
        <f t="shared" si="6"/>
        <v>73161</v>
      </c>
      <c r="K12" s="15"/>
    </row>
    <row r="13" spans="1:11" x14ac:dyDescent="0.25">
      <c r="A13" s="3">
        <v>6</v>
      </c>
      <c r="B13" s="11">
        <v>0</v>
      </c>
      <c r="C13" s="10">
        <v>41960</v>
      </c>
      <c r="D13" s="11">
        <f t="shared" si="0"/>
        <v>41961</v>
      </c>
      <c r="E13" s="10">
        <f t="shared" si="1"/>
        <v>62940</v>
      </c>
      <c r="F13" s="11">
        <f t="shared" si="2"/>
        <v>62941</v>
      </c>
      <c r="G13" s="10">
        <f t="shared" si="3"/>
        <v>73430</v>
      </c>
      <c r="H13" s="11">
        <f t="shared" si="4"/>
        <v>73431</v>
      </c>
      <c r="I13" s="10">
        <f t="shared" si="5"/>
        <v>83920</v>
      </c>
      <c r="J13" s="14">
        <f t="shared" si="6"/>
        <v>83921</v>
      </c>
      <c r="K13" s="15"/>
    </row>
    <row r="14" spans="1:11" x14ac:dyDescent="0.25">
      <c r="A14" s="3">
        <v>7</v>
      </c>
      <c r="B14" s="11">
        <v>0</v>
      </c>
      <c r="C14" s="10">
        <v>47340</v>
      </c>
      <c r="D14" s="11">
        <f t="shared" si="0"/>
        <v>47341</v>
      </c>
      <c r="E14" s="10">
        <f t="shared" si="1"/>
        <v>71010</v>
      </c>
      <c r="F14" s="11">
        <f t="shared" si="2"/>
        <v>71011</v>
      </c>
      <c r="G14" s="10">
        <f t="shared" si="3"/>
        <v>82845</v>
      </c>
      <c r="H14" s="11">
        <f t="shared" si="4"/>
        <v>82846</v>
      </c>
      <c r="I14" s="10">
        <f t="shared" si="5"/>
        <v>94680</v>
      </c>
      <c r="J14" s="14">
        <f t="shared" si="6"/>
        <v>94681</v>
      </c>
      <c r="K14" s="15"/>
    </row>
    <row r="15" spans="1:11" x14ac:dyDescent="0.25">
      <c r="A15" s="3">
        <v>8</v>
      </c>
      <c r="B15" s="11">
        <v>0</v>
      </c>
      <c r="C15" s="10">
        <v>52720</v>
      </c>
      <c r="D15" s="11">
        <f t="shared" si="0"/>
        <v>52721</v>
      </c>
      <c r="E15" s="10">
        <f t="shared" si="1"/>
        <v>79080</v>
      </c>
      <c r="F15" s="11">
        <f t="shared" si="2"/>
        <v>79081</v>
      </c>
      <c r="G15" s="10">
        <f t="shared" si="3"/>
        <v>92260</v>
      </c>
      <c r="H15" s="11">
        <f t="shared" si="4"/>
        <v>92261</v>
      </c>
      <c r="I15" s="10">
        <f t="shared" si="5"/>
        <v>105440</v>
      </c>
      <c r="J15" s="14">
        <f t="shared" si="6"/>
        <v>105441</v>
      </c>
      <c r="K15" s="15"/>
    </row>
    <row r="16" spans="1:11" ht="15.75" thickBot="1" x14ac:dyDescent="0.3">
      <c r="A16" s="6" t="s">
        <v>7</v>
      </c>
      <c r="B16" s="30">
        <v>1</v>
      </c>
      <c r="C16" s="26"/>
      <c r="D16" s="30">
        <v>1.25</v>
      </c>
      <c r="E16" s="26"/>
      <c r="F16" s="30">
        <v>1.5</v>
      </c>
      <c r="G16" s="26"/>
      <c r="H16" s="30">
        <v>1.75</v>
      </c>
      <c r="I16" s="26"/>
      <c r="J16" s="30">
        <v>2</v>
      </c>
      <c r="K16" s="26"/>
    </row>
    <row r="19" spans="1:11" x14ac:dyDescent="0.25">
      <c r="A19" s="24" t="s">
        <v>8</v>
      </c>
      <c r="B19" s="24"/>
      <c r="C19" s="24"/>
      <c r="D19" s="24"/>
      <c r="E19" s="24"/>
    </row>
    <row r="20" spans="1:11" ht="15.75" thickBot="1" x14ac:dyDescent="0.3">
      <c r="A20" s="24" t="s">
        <v>9</v>
      </c>
      <c r="B20" s="24"/>
      <c r="C20" s="24"/>
      <c r="D20" s="24"/>
      <c r="E20" s="24"/>
      <c r="G20" s="23" t="s">
        <v>22</v>
      </c>
      <c r="H20" s="23"/>
      <c r="I20" s="23"/>
      <c r="J20" s="23"/>
      <c r="K20" s="23"/>
    </row>
    <row r="21" spans="1:11" x14ac:dyDescent="0.25">
      <c r="A21" s="7" t="s">
        <v>0</v>
      </c>
      <c r="B21" s="8" t="s">
        <v>10</v>
      </c>
      <c r="C21" s="9" t="s">
        <v>11</v>
      </c>
      <c r="D21" s="8" t="s">
        <v>10</v>
      </c>
      <c r="E21" s="9" t="s">
        <v>11</v>
      </c>
    </row>
    <row r="22" spans="1:11" x14ac:dyDescent="0.25">
      <c r="A22" s="3">
        <v>1</v>
      </c>
      <c r="B22" s="11">
        <v>0</v>
      </c>
      <c r="C22" s="10">
        <f>(C8*0.33)+C8</f>
        <v>20029.8</v>
      </c>
      <c r="D22" s="11">
        <f>C22+1</f>
        <v>20030.8</v>
      </c>
      <c r="E22" s="10">
        <f>(C8*2)+(C8*0.5)</f>
        <v>37650</v>
      </c>
      <c r="F22" s="1"/>
      <c r="G22" s="22" t="s">
        <v>17</v>
      </c>
      <c r="H22" s="22"/>
      <c r="I22" s="22"/>
      <c r="J22" s="22"/>
      <c r="K22" s="22"/>
    </row>
    <row r="23" spans="1:11" x14ac:dyDescent="0.25">
      <c r="A23" s="3">
        <v>2</v>
      </c>
      <c r="B23" s="11">
        <v>0</v>
      </c>
      <c r="C23" s="10">
        <f t="shared" ref="C23:C29" si="7">(C9*0.33)+C9</f>
        <v>27185.200000000001</v>
      </c>
      <c r="D23" s="11">
        <f t="shared" ref="D23:D29" si="8">C23+1</f>
        <v>27186.2</v>
      </c>
      <c r="E23" s="10">
        <f t="shared" ref="E23:E29" si="9">(C9*2)+(C9*0.5)</f>
        <v>51100</v>
      </c>
      <c r="F23" s="1"/>
      <c r="G23" s="22"/>
      <c r="H23" s="22"/>
      <c r="I23" s="22"/>
      <c r="J23" s="22"/>
      <c r="K23" s="22"/>
    </row>
    <row r="24" spans="1:11" x14ac:dyDescent="0.25">
      <c r="A24" s="3">
        <v>3</v>
      </c>
      <c r="B24" s="11">
        <v>0</v>
      </c>
      <c r="C24" s="10">
        <f t="shared" si="7"/>
        <v>34340.6</v>
      </c>
      <c r="D24" s="11">
        <f t="shared" si="8"/>
        <v>34341.599999999999</v>
      </c>
      <c r="E24" s="10">
        <f t="shared" si="9"/>
        <v>64550</v>
      </c>
      <c r="F24" s="1"/>
      <c r="G24" s="22"/>
      <c r="H24" s="22"/>
      <c r="I24" s="22"/>
      <c r="J24" s="22"/>
      <c r="K24" s="22"/>
    </row>
    <row r="25" spans="1:11" x14ac:dyDescent="0.25">
      <c r="A25" s="3">
        <v>4</v>
      </c>
      <c r="B25" s="11">
        <v>0</v>
      </c>
      <c r="C25" s="10">
        <f t="shared" si="7"/>
        <v>41496</v>
      </c>
      <c r="D25" s="11">
        <f t="shared" si="8"/>
        <v>41497</v>
      </c>
      <c r="E25" s="10">
        <f t="shared" si="9"/>
        <v>78000</v>
      </c>
      <c r="F25" s="1"/>
      <c r="G25" s="22"/>
      <c r="H25" s="22"/>
      <c r="I25" s="22"/>
      <c r="J25" s="22"/>
      <c r="K25" s="22"/>
    </row>
    <row r="26" spans="1:11" x14ac:dyDescent="0.25">
      <c r="A26" s="3">
        <v>5</v>
      </c>
      <c r="B26" s="11">
        <v>0</v>
      </c>
      <c r="C26" s="10">
        <f t="shared" si="7"/>
        <v>48651.4</v>
      </c>
      <c r="D26" s="11">
        <f t="shared" si="8"/>
        <v>48652.4</v>
      </c>
      <c r="E26" s="10">
        <f t="shared" si="9"/>
        <v>91450</v>
      </c>
      <c r="F26" s="1"/>
      <c r="G26" s="22"/>
      <c r="H26" s="22"/>
      <c r="I26" s="22"/>
      <c r="J26" s="22"/>
      <c r="K26" s="22"/>
    </row>
    <row r="27" spans="1:11" x14ac:dyDescent="0.25">
      <c r="A27" s="3">
        <v>6</v>
      </c>
      <c r="B27" s="11">
        <v>0</v>
      </c>
      <c r="C27" s="10">
        <f t="shared" si="7"/>
        <v>55806.8</v>
      </c>
      <c r="D27" s="11">
        <f t="shared" si="8"/>
        <v>55807.8</v>
      </c>
      <c r="E27" s="10">
        <f t="shared" si="9"/>
        <v>104900</v>
      </c>
      <c r="F27" s="1"/>
      <c r="G27" s="22"/>
      <c r="H27" s="22"/>
      <c r="I27" s="22"/>
      <c r="J27" s="22"/>
      <c r="K27" s="22"/>
    </row>
    <row r="28" spans="1:11" x14ac:dyDescent="0.25">
      <c r="A28" s="3">
        <v>7</v>
      </c>
      <c r="B28" s="11">
        <v>0</v>
      </c>
      <c r="C28" s="10">
        <f t="shared" si="7"/>
        <v>62962.2</v>
      </c>
      <c r="D28" s="11">
        <f t="shared" si="8"/>
        <v>62963.199999999997</v>
      </c>
      <c r="E28" s="10">
        <f t="shared" si="9"/>
        <v>118350</v>
      </c>
      <c r="F28" s="1"/>
    </row>
    <row r="29" spans="1:11" x14ac:dyDescent="0.25">
      <c r="A29" s="3">
        <v>8</v>
      </c>
      <c r="B29" s="11">
        <v>0</v>
      </c>
      <c r="C29" s="10">
        <f t="shared" si="7"/>
        <v>70117.600000000006</v>
      </c>
      <c r="D29" s="11">
        <f t="shared" si="8"/>
        <v>70118.600000000006</v>
      </c>
      <c r="E29" s="10">
        <f t="shared" si="9"/>
        <v>131800</v>
      </c>
      <c r="F29" s="1"/>
      <c r="G29" s="22" t="s">
        <v>18</v>
      </c>
      <c r="H29" s="22"/>
      <c r="I29" s="22"/>
      <c r="J29" s="22"/>
      <c r="K29" s="22"/>
    </row>
    <row r="30" spans="1:11" ht="15.75" thickBot="1" x14ac:dyDescent="0.3">
      <c r="A30" s="7" t="s">
        <v>7</v>
      </c>
      <c r="B30" s="25">
        <v>1.33</v>
      </c>
      <c r="C30" s="26"/>
      <c r="D30" s="25">
        <v>2.5</v>
      </c>
      <c r="E30" s="26"/>
      <c r="G30" s="22"/>
      <c r="H30" s="22"/>
      <c r="I30" s="22"/>
      <c r="J30" s="22"/>
      <c r="K30" s="22"/>
    </row>
    <row r="33" spans="1:11" x14ac:dyDescent="0.25">
      <c r="A33" s="24" t="s">
        <v>12</v>
      </c>
      <c r="B33" s="24"/>
      <c r="C33" s="24"/>
      <c r="D33" s="24"/>
      <c r="E33" s="24"/>
    </row>
    <row r="34" spans="1:11" ht="15.75" thickBot="1" x14ac:dyDescent="0.3">
      <c r="A34" s="24" t="s">
        <v>13</v>
      </c>
      <c r="B34" s="24"/>
      <c r="C34" s="24"/>
      <c r="D34" s="24"/>
      <c r="E34" s="24"/>
    </row>
    <row r="35" spans="1:11" x14ac:dyDescent="0.25">
      <c r="A35" s="7" t="s">
        <v>0</v>
      </c>
      <c r="B35" s="8" t="s">
        <v>10</v>
      </c>
      <c r="C35" s="9" t="s">
        <v>11</v>
      </c>
      <c r="D35" s="8" t="s">
        <v>10</v>
      </c>
      <c r="E35" s="9" t="s">
        <v>11</v>
      </c>
    </row>
    <row r="36" spans="1:11" x14ac:dyDescent="0.25">
      <c r="A36" s="2">
        <v>1</v>
      </c>
      <c r="B36" s="11">
        <v>0</v>
      </c>
      <c r="C36" s="10">
        <f>(C8*0.6)+C8</f>
        <v>24096</v>
      </c>
      <c r="D36" s="11">
        <v>0</v>
      </c>
      <c r="E36" s="10">
        <f>(C8*0.95)+C8</f>
        <v>29367</v>
      </c>
      <c r="F36" s="1"/>
      <c r="G36" s="22" t="s">
        <v>16</v>
      </c>
      <c r="H36" s="22"/>
      <c r="I36" s="22"/>
      <c r="J36" s="22"/>
      <c r="K36" s="22"/>
    </row>
    <row r="37" spans="1:11" x14ac:dyDescent="0.25">
      <c r="A37" s="2">
        <v>2</v>
      </c>
      <c r="B37" s="11">
        <v>0</v>
      </c>
      <c r="C37" s="10">
        <f t="shared" ref="C37:C43" si="10">(C9*0.6)+C9</f>
        <v>32704</v>
      </c>
      <c r="D37" s="11">
        <v>0</v>
      </c>
      <c r="E37" s="10">
        <f t="shared" ref="E37:E43" si="11">(C9*0.95)+C9</f>
        <v>39858</v>
      </c>
      <c r="F37" s="1"/>
      <c r="G37" s="22"/>
      <c r="H37" s="22"/>
      <c r="I37" s="22"/>
      <c r="J37" s="22"/>
      <c r="K37" s="22"/>
    </row>
    <row r="38" spans="1:11" x14ac:dyDescent="0.25">
      <c r="A38" s="2">
        <v>3</v>
      </c>
      <c r="B38" s="11">
        <v>0</v>
      </c>
      <c r="C38" s="10">
        <f t="shared" si="10"/>
        <v>41312</v>
      </c>
      <c r="D38" s="11">
        <v>0</v>
      </c>
      <c r="E38" s="10">
        <f t="shared" si="11"/>
        <v>50349</v>
      </c>
      <c r="F38" s="1"/>
    </row>
    <row r="39" spans="1:11" x14ac:dyDescent="0.25">
      <c r="A39" s="2">
        <v>4</v>
      </c>
      <c r="B39" s="11">
        <v>0</v>
      </c>
      <c r="C39" s="10">
        <f t="shared" si="10"/>
        <v>49920</v>
      </c>
      <c r="D39" s="11">
        <v>0</v>
      </c>
      <c r="E39" s="10">
        <f t="shared" si="11"/>
        <v>60840</v>
      </c>
      <c r="F39" s="1"/>
    </row>
    <row r="40" spans="1:11" x14ac:dyDescent="0.25">
      <c r="A40" s="2">
        <v>5</v>
      </c>
      <c r="B40" s="11">
        <v>0</v>
      </c>
      <c r="C40" s="10">
        <f t="shared" si="10"/>
        <v>58528</v>
      </c>
      <c r="D40" s="11">
        <v>0</v>
      </c>
      <c r="E40" s="10">
        <f t="shared" si="11"/>
        <v>71331</v>
      </c>
      <c r="F40" s="1"/>
    </row>
    <row r="41" spans="1:11" x14ac:dyDescent="0.25">
      <c r="A41" s="2">
        <v>6</v>
      </c>
      <c r="B41" s="11">
        <v>0</v>
      </c>
      <c r="C41" s="10">
        <f t="shared" si="10"/>
        <v>67136</v>
      </c>
      <c r="D41" s="11">
        <v>0</v>
      </c>
      <c r="E41" s="10">
        <f t="shared" si="11"/>
        <v>81822</v>
      </c>
      <c r="F41" s="1"/>
    </row>
    <row r="42" spans="1:11" x14ac:dyDescent="0.25">
      <c r="A42" s="2">
        <v>7</v>
      </c>
      <c r="B42" s="11">
        <v>0</v>
      </c>
      <c r="C42" s="10">
        <f t="shared" si="10"/>
        <v>75744</v>
      </c>
      <c r="D42" s="11">
        <v>0</v>
      </c>
      <c r="E42" s="10">
        <f t="shared" si="11"/>
        <v>92313</v>
      </c>
      <c r="F42" s="1"/>
    </row>
    <row r="43" spans="1:11" x14ac:dyDescent="0.25">
      <c r="A43" s="2">
        <v>8</v>
      </c>
      <c r="B43" s="11">
        <v>0</v>
      </c>
      <c r="C43" s="10">
        <f t="shared" si="10"/>
        <v>84352</v>
      </c>
      <c r="D43" s="11">
        <v>0</v>
      </c>
      <c r="E43" s="10">
        <f t="shared" si="11"/>
        <v>102804</v>
      </c>
      <c r="F43" s="1"/>
    </row>
    <row r="44" spans="1:11" x14ac:dyDescent="0.25">
      <c r="A44" s="7" t="s">
        <v>7</v>
      </c>
      <c r="B44" s="18">
        <v>1.6</v>
      </c>
      <c r="C44" s="19"/>
      <c r="D44" s="18">
        <v>1.95</v>
      </c>
      <c r="E44" s="19"/>
    </row>
    <row r="45" spans="1:11" ht="15.75" thickBot="1" x14ac:dyDescent="0.3">
      <c r="B45" s="20" t="s">
        <v>14</v>
      </c>
      <c r="C45" s="21"/>
      <c r="D45" s="20" t="s">
        <v>15</v>
      </c>
      <c r="E45" s="21"/>
    </row>
  </sheetData>
  <mergeCells count="41">
    <mergeCell ref="F5:G5"/>
    <mergeCell ref="F6:G6"/>
    <mergeCell ref="A1:K1"/>
    <mergeCell ref="A2:K2"/>
    <mergeCell ref="A3:K3"/>
    <mergeCell ref="A33:E33"/>
    <mergeCell ref="A34:E34"/>
    <mergeCell ref="H5:I5"/>
    <mergeCell ref="H6:I6"/>
    <mergeCell ref="J5:K5"/>
    <mergeCell ref="J6:K6"/>
    <mergeCell ref="B16:C16"/>
    <mergeCell ref="D16:E16"/>
    <mergeCell ref="F16:G16"/>
    <mergeCell ref="H16:I16"/>
    <mergeCell ref="J16:K16"/>
    <mergeCell ref="J15:K15"/>
    <mergeCell ref="B5:C5"/>
    <mergeCell ref="B6:C6"/>
    <mergeCell ref="D5:E5"/>
    <mergeCell ref="D6:E6"/>
    <mergeCell ref="G20:K20"/>
    <mergeCell ref="G22:K27"/>
    <mergeCell ref="G29:K30"/>
    <mergeCell ref="A19:E19"/>
    <mergeCell ref="A20:E20"/>
    <mergeCell ref="B30:C30"/>
    <mergeCell ref="D30:E30"/>
    <mergeCell ref="B44:C44"/>
    <mergeCell ref="B45:C45"/>
    <mergeCell ref="D44:E44"/>
    <mergeCell ref="D45:E45"/>
    <mergeCell ref="G36:K37"/>
    <mergeCell ref="J8:K8"/>
    <mergeCell ref="J7:K7"/>
    <mergeCell ref="J14:K14"/>
    <mergeCell ref="J13:K13"/>
    <mergeCell ref="J12:K12"/>
    <mergeCell ref="J11:K11"/>
    <mergeCell ref="J10:K10"/>
    <mergeCell ref="J9:K9"/>
  </mergeCells>
  <pageMargins left="0.25" right="0.25" top="0.75" bottom="0.75" header="0.3" footer="0.3"/>
  <pageSetup scale="85" orientation="portrait" r:id="rId1"/>
  <headerFooter>
    <oddFooter>&amp;LPrepared by Ann Parkkila 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82A3-71E3-4D9E-B8DA-63AF24AF6C8B}">
  <sheetPr>
    <tabColor rgb="FFFFFF00"/>
    <pageSetUpPr fitToPage="1"/>
  </sheetPr>
  <dimension ref="A1:O59"/>
  <sheetViews>
    <sheetView tabSelected="1" workbookViewId="0">
      <selection activeCell="C52" sqref="C52"/>
    </sheetView>
  </sheetViews>
  <sheetFormatPr defaultRowHeight="15" x14ac:dyDescent="0.25"/>
  <cols>
    <col min="1" max="1" width="11.28515625" bestFit="1" customWidth="1"/>
    <col min="2" max="2" width="7.7109375" customWidth="1"/>
    <col min="3" max="15" width="10.7109375" customWidth="1"/>
  </cols>
  <sheetData>
    <row r="1" spans="1:15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5" ht="15.75" x14ac:dyDescent="0.2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5" spans="1:15" hidden="1" x14ac:dyDescent="0.25">
      <c r="B5" s="27" t="s">
        <v>1</v>
      </c>
      <c r="C5" s="28"/>
      <c r="D5" s="27" t="s">
        <v>3</v>
      </c>
      <c r="E5" s="28"/>
      <c r="F5" s="27" t="s">
        <v>4</v>
      </c>
      <c r="G5" s="28"/>
      <c r="H5" s="27" t="s">
        <v>5</v>
      </c>
      <c r="I5" s="28"/>
      <c r="J5" s="27" t="s">
        <v>6</v>
      </c>
      <c r="K5" s="28"/>
      <c r="L5" s="27" t="s">
        <v>23</v>
      </c>
      <c r="M5" s="28"/>
      <c r="N5" s="27" t="s">
        <v>23</v>
      </c>
      <c r="O5" s="28"/>
    </row>
    <row r="6" spans="1:15" hidden="1" x14ac:dyDescent="0.25">
      <c r="A6" s="6" t="s">
        <v>0</v>
      </c>
      <c r="B6" s="29" t="s">
        <v>2</v>
      </c>
      <c r="C6" s="19"/>
      <c r="D6" s="29" t="s">
        <v>2</v>
      </c>
      <c r="E6" s="19"/>
      <c r="F6" s="29" t="s">
        <v>2</v>
      </c>
      <c r="G6" s="19"/>
      <c r="H6" s="29" t="s">
        <v>2</v>
      </c>
      <c r="I6" s="19"/>
      <c r="J6" s="29" t="s">
        <v>2</v>
      </c>
      <c r="K6" s="19"/>
      <c r="L6" s="29" t="s">
        <v>2</v>
      </c>
      <c r="M6" s="19"/>
      <c r="N6" s="29" t="s">
        <v>2</v>
      </c>
      <c r="O6" s="19"/>
    </row>
    <row r="7" spans="1:15" hidden="1" x14ac:dyDescent="0.25">
      <c r="A7" s="2"/>
      <c r="B7" s="4"/>
      <c r="C7" s="5"/>
      <c r="D7" s="4"/>
      <c r="E7" s="5"/>
      <c r="F7" s="4"/>
      <c r="G7" s="5"/>
      <c r="H7" s="4"/>
      <c r="I7" s="5"/>
      <c r="J7" s="16"/>
      <c r="K7" s="17"/>
      <c r="L7" s="16"/>
      <c r="M7" s="17"/>
      <c r="N7" s="16"/>
      <c r="O7" s="17"/>
    </row>
    <row r="8" spans="1:15" hidden="1" x14ac:dyDescent="0.25">
      <c r="A8" s="3">
        <v>1</v>
      </c>
      <c r="B8" s="11">
        <v>0</v>
      </c>
      <c r="C8" s="10">
        <v>15060</v>
      </c>
      <c r="D8" s="11">
        <f>C8+1</f>
        <v>15061</v>
      </c>
      <c r="E8" s="10">
        <f>(C8*0.25)+C8</f>
        <v>18825</v>
      </c>
      <c r="F8" s="11">
        <f>E8+1</f>
        <v>18826</v>
      </c>
      <c r="G8" s="10">
        <f>(C8*0.5)+C8</f>
        <v>22590</v>
      </c>
      <c r="H8" s="11">
        <f>G8+1</f>
        <v>22591</v>
      </c>
      <c r="I8" s="10">
        <f>(C8*0.75)+C8</f>
        <v>26355</v>
      </c>
      <c r="J8" s="11">
        <f>I8+1</f>
        <v>26356</v>
      </c>
      <c r="K8" s="10">
        <f>(C8*1)+C8</f>
        <v>30120</v>
      </c>
      <c r="L8" s="11">
        <f>K8+1</f>
        <v>30121</v>
      </c>
      <c r="M8" s="10">
        <f>(C8*1.5)+C8</f>
        <v>37650</v>
      </c>
      <c r="N8" s="11">
        <f>M8+1</f>
        <v>37651</v>
      </c>
      <c r="O8" s="10">
        <f>(C8*2)+C8</f>
        <v>45180</v>
      </c>
    </row>
    <row r="9" spans="1:15" hidden="1" x14ac:dyDescent="0.25">
      <c r="A9" s="3">
        <v>2</v>
      </c>
      <c r="B9" s="11">
        <v>0</v>
      </c>
      <c r="C9" s="10">
        <f t="shared" ref="C9:C15" si="0">(C8+5380)</f>
        <v>20440</v>
      </c>
      <c r="D9" s="11">
        <f t="shared" ref="D9:D15" si="1">C9+1</f>
        <v>20441</v>
      </c>
      <c r="E9" s="10">
        <f t="shared" ref="E9:E15" si="2">(C9*0.25)+C9</f>
        <v>25550</v>
      </c>
      <c r="F9" s="11">
        <f t="shared" ref="F9:F15" si="3">E9+1</f>
        <v>25551</v>
      </c>
      <c r="G9" s="10">
        <f t="shared" ref="G9:G15" si="4">(C9*0.5)+C9</f>
        <v>30660</v>
      </c>
      <c r="H9" s="11">
        <f t="shared" ref="H9:H15" si="5">G9+1</f>
        <v>30661</v>
      </c>
      <c r="I9" s="10">
        <f t="shared" ref="I9:I15" si="6">(C9*0.75)+C9</f>
        <v>35770</v>
      </c>
      <c r="J9" s="11">
        <f t="shared" ref="J9:J15" si="7">I9+1</f>
        <v>35771</v>
      </c>
      <c r="K9" s="10">
        <f t="shared" ref="K9:K15" si="8">(C9*1)+C9</f>
        <v>40880</v>
      </c>
      <c r="L9" s="11">
        <f t="shared" ref="L9:L15" si="9">K9+1</f>
        <v>40881</v>
      </c>
      <c r="M9" s="10">
        <f t="shared" ref="M9:M15" si="10">(C9*1.5)+C9</f>
        <v>51100</v>
      </c>
      <c r="N9" s="11">
        <f t="shared" ref="N9:N15" si="11">M9+1</f>
        <v>51101</v>
      </c>
      <c r="O9" s="10">
        <f t="shared" ref="O9:O15" si="12">(C9*2)+C9</f>
        <v>61320</v>
      </c>
    </row>
    <row r="10" spans="1:15" hidden="1" x14ac:dyDescent="0.25">
      <c r="A10" s="3">
        <v>3</v>
      </c>
      <c r="B10" s="11">
        <v>0</v>
      </c>
      <c r="C10" s="10">
        <f t="shared" si="0"/>
        <v>25820</v>
      </c>
      <c r="D10" s="11">
        <f t="shared" si="1"/>
        <v>25821</v>
      </c>
      <c r="E10" s="10">
        <f t="shared" si="2"/>
        <v>32275</v>
      </c>
      <c r="F10" s="11">
        <f t="shared" si="3"/>
        <v>32276</v>
      </c>
      <c r="G10" s="10">
        <f t="shared" si="4"/>
        <v>38730</v>
      </c>
      <c r="H10" s="11">
        <f t="shared" si="5"/>
        <v>38731</v>
      </c>
      <c r="I10" s="10">
        <f t="shared" si="6"/>
        <v>45185</v>
      </c>
      <c r="J10" s="11">
        <f t="shared" si="7"/>
        <v>45186</v>
      </c>
      <c r="K10" s="10">
        <f t="shared" si="8"/>
        <v>51640</v>
      </c>
      <c r="L10" s="11">
        <f t="shared" si="9"/>
        <v>51641</v>
      </c>
      <c r="M10" s="10">
        <f t="shared" si="10"/>
        <v>64550</v>
      </c>
      <c r="N10" s="11">
        <f t="shared" si="11"/>
        <v>64551</v>
      </c>
      <c r="O10" s="10">
        <f t="shared" si="12"/>
        <v>77460</v>
      </c>
    </row>
    <row r="11" spans="1:15" hidden="1" x14ac:dyDescent="0.25">
      <c r="A11" s="3">
        <v>4</v>
      </c>
      <c r="B11" s="11">
        <v>0</v>
      </c>
      <c r="C11" s="10">
        <f t="shared" si="0"/>
        <v>31200</v>
      </c>
      <c r="D11" s="11">
        <f t="shared" si="1"/>
        <v>31201</v>
      </c>
      <c r="E11" s="10">
        <f t="shared" si="2"/>
        <v>39000</v>
      </c>
      <c r="F11" s="11">
        <f t="shared" si="3"/>
        <v>39001</v>
      </c>
      <c r="G11" s="10">
        <f t="shared" si="4"/>
        <v>46800</v>
      </c>
      <c r="H11" s="11">
        <f t="shared" si="5"/>
        <v>46801</v>
      </c>
      <c r="I11" s="10">
        <f t="shared" si="6"/>
        <v>54600</v>
      </c>
      <c r="J11" s="11">
        <f t="shared" si="7"/>
        <v>54601</v>
      </c>
      <c r="K11" s="10">
        <f t="shared" si="8"/>
        <v>62400</v>
      </c>
      <c r="L11" s="11">
        <f t="shared" si="9"/>
        <v>62401</v>
      </c>
      <c r="M11" s="10">
        <f t="shared" si="10"/>
        <v>78000</v>
      </c>
      <c r="N11" s="11">
        <f t="shared" si="11"/>
        <v>78001</v>
      </c>
      <c r="O11" s="10">
        <f t="shared" si="12"/>
        <v>93600</v>
      </c>
    </row>
    <row r="12" spans="1:15" hidden="1" x14ac:dyDescent="0.25">
      <c r="A12" s="3">
        <v>5</v>
      </c>
      <c r="B12" s="11">
        <v>0</v>
      </c>
      <c r="C12" s="10">
        <f t="shared" si="0"/>
        <v>36580</v>
      </c>
      <c r="D12" s="11">
        <f t="shared" si="1"/>
        <v>36581</v>
      </c>
      <c r="E12" s="10">
        <f t="shared" si="2"/>
        <v>45725</v>
      </c>
      <c r="F12" s="11">
        <f t="shared" si="3"/>
        <v>45726</v>
      </c>
      <c r="G12" s="10">
        <f t="shared" si="4"/>
        <v>54870</v>
      </c>
      <c r="H12" s="11">
        <f t="shared" si="5"/>
        <v>54871</v>
      </c>
      <c r="I12" s="10">
        <f t="shared" si="6"/>
        <v>64015</v>
      </c>
      <c r="J12" s="11">
        <f t="shared" si="7"/>
        <v>64016</v>
      </c>
      <c r="K12" s="10">
        <f t="shared" si="8"/>
        <v>73160</v>
      </c>
      <c r="L12" s="11">
        <f t="shared" si="9"/>
        <v>73161</v>
      </c>
      <c r="M12" s="10">
        <f t="shared" si="10"/>
        <v>91450</v>
      </c>
      <c r="N12" s="11">
        <f t="shared" si="11"/>
        <v>91451</v>
      </c>
      <c r="O12" s="10">
        <f t="shared" si="12"/>
        <v>109740</v>
      </c>
    </row>
    <row r="13" spans="1:15" hidden="1" x14ac:dyDescent="0.25">
      <c r="A13" s="3">
        <v>6</v>
      </c>
      <c r="B13" s="11">
        <v>0</v>
      </c>
      <c r="C13" s="10">
        <f t="shared" si="0"/>
        <v>41960</v>
      </c>
      <c r="D13" s="11">
        <f t="shared" si="1"/>
        <v>41961</v>
      </c>
      <c r="E13" s="10">
        <f t="shared" si="2"/>
        <v>52450</v>
      </c>
      <c r="F13" s="11">
        <f t="shared" si="3"/>
        <v>52451</v>
      </c>
      <c r="G13" s="10">
        <f t="shared" si="4"/>
        <v>62940</v>
      </c>
      <c r="H13" s="11">
        <f t="shared" si="5"/>
        <v>62941</v>
      </c>
      <c r="I13" s="10">
        <f t="shared" si="6"/>
        <v>73430</v>
      </c>
      <c r="J13" s="11">
        <f t="shared" si="7"/>
        <v>73431</v>
      </c>
      <c r="K13" s="10">
        <f t="shared" si="8"/>
        <v>83920</v>
      </c>
      <c r="L13" s="11">
        <f t="shared" si="9"/>
        <v>83921</v>
      </c>
      <c r="M13" s="10">
        <f t="shared" si="10"/>
        <v>104900</v>
      </c>
      <c r="N13" s="11">
        <f t="shared" si="11"/>
        <v>104901</v>
      </c>
      <c r="O13" s="10">
        <f t="shared" si="12"/>
        <v>125880</v>
      </c>
    </row>
    <row r="14" spans="1:15" hidden="1" x14ac:dyDescent="0.25">
      <c r="A14" s="3">
        <v>7</v>
      </c>
      <c r="B14" s="11">
        <v>0</v>
      </c>
      <c r="C14" s="10">
        <f t="shared" si="0"/>
        <v>47340</v>
      </c>
      <c r="D14" s="11">
        <f t="shared" si="1"/>
        <v>47341</v>
      </c>
      <c r="E14" s="10">
        <f t="shared" si="2"/>
        <v>59175</v>
      </c>
      <c r="F14" s="11">
        <f t="shared" si="3"/>
        <v>59176</v>
      </c>
      <c r="G14" s="10">
        <f t="shared" si="4"/>
        <v>71010</v>
      </c>
      <c r="H14" s="11">
        <f t="shared" si="5"/>
        <v>71011</v>
      </c>
      <c r="I14" s="10">
        <f t="shared" si="6"/>
        <v>82845</v>
      </c>
      <c r="J14" s="11">
        <f t="shared" si="7"/>
        <v>82846</v>
      </c>
      <c r="K14" s="10">
        <f t="shared" si="8"/>
        <v>94680</v>
      </c>
      <c r="L14" s="11">
        <f t="shared" si="9"/>
        <v>94681</v>
      </c>
      <c r="M14" s="10">
        <f t="shared" si="10"/>
        <v>118350</v>
      </c>
      <c r="N14" s="11">
        <f t="shared" si="11"/>
        <v>118351</v>
      </c>
      <c r="O14" s="10">
        <f t="shared" si="12"/>
        <v>142020</v>
      </c>
    </row>
    <row r="15" spans="1:15" hidden="1" x14ac:dyDescent="0.25">
      <c r="A15" s="3">
        <v>8</v>
      </c>
      <c r="B15" s="11">
        <v>0</v>
      </c>
      <c r="C15" s="10">
        <f t="shared" si="0"/>
        <v>52720</v>
      </c>
      <c r="D15" s="11">
        <f t="shared" si="1"/>
        <v>52721</v>
      </c>
      <c r="E15" s="10">
        <f t="shared" si="2"/>
        <v>65900</v>
      </c>
      <c r="F15" s="11">
        <f t="shared" si="3"/>
        <v>65901</v>
      </c>
      <c r="G15" s="10">
        <f t="shared" si="4"/>
        <v>79080</v>
      </c>
      <c r="H15" s="11">
        <f t="shared" si="5"/>
        <v>79081</v>
      </c>
      <c r="I15" s="10">
        <f t="shared" si="6"/>
        <v>92260</v>
      </c>
      <c r="J15" s="11">
        <f t="shared" si="7"/>
        <v>92261</v>
      </c>
      <c r="K15" s="10">
        <f t="shared" si="8"/>
        <v>105440</v>
      </c>
      <c r="L15" s="11">
        <f t="shared" si="9"/>
        <v>105441</v>
      </c>
      <c r="M15" s="10">
        <f t="shared" si="10"/>
        <v>131800</v>
      </c>
      <c r="N15" s="11">
        <f t="shared" si="11"/>
        <v>131801</v>
      </c>
      <c r="O15" s="10">
        <f t="shared" si="12"/>
        <v>158160</v>
      </c>
    </row>
    <row r="16" spans="1:15" ht="15.75" hidden="1" thickBot="1" x14ac:dyDescent="0.3">
      <c r="A16" s="6" t="s">
        <v>7</v>
      </c>
      <c r="B16" s="25">
        <v>1</v>
      </c>
      <c r="C16" s="32"/>
      <c r="D16" s="25">
        <v>1.25</v>
      </c>
      <c r="E16" s="32"/>
      <c r="F16" s="25">
        <v>1.5</v>
      </c>
      <c r="G16" s="32"/>
      <c r="H16" s="25">
        <v>1.75</v>
      </c>
      <c r="I16" s="32"/>
      <c r="J16" s="25">
        <v>2</v>
      </c>
      <c r="K16" s="32"/>
      <c r="L16" s="25">
        <v>2.5</v>
      </c>
      <c r="M16" s="32"/>
      <c r="N16" s="25">
        <v>3</v>
      </c>
      <c r="O16" s="32"/>
    </row>
    <row r="17" spans="1:11" hidden="1" x14ac:dyDescent="0.25"/>
    <row r="18" spans="1:11" hidden="1" x14ac:dyDescent="0.25"/>
    <row r="19" spans="1:11" hidden="1" x14ac:dyDescent="0.25">
      <c r="A19" s="24" t="s">
        <v>8</v>
      </c>
      <c r="B19" s="24"/>
      <c r="C19" s="24"/>
      <c r="D19" s="24"/>
      <c r="E19" s="24"/>
    </row>
    <row r="20" spans="1:11" ht="15.75" hidden="1" thickBot="1" x14ac:dyDescent="0.3">
      <c r="A20" s="24" t="s">
        <v>9</v>
      </c>
      <c r="B20" s="24"/>
      <c r="C20" s="24"/>
      <c r="D20" s="24"/>
      <c r="E20" s="24"/>
      <c r="G20" s="23" t="s">
        <v>22</v>
      </c>
      <c r="H20" s="23"/>
      <c r="I20" s="23"/>
      <c r="J20" s="23"/>
      <c r="K20" s="23"/>
    </row>
    <row r="21" spans="1:11" hidden="1" x14ac:dyDescent="0.25">
      <c r="A21" s="6" t="s">
        <v>0</v>
      </c>
      <c r="B21" s="12" t="s">
        <v>10</v>
      </c>
      <c r="C21" s="13" t="s">
        <v>11</v>
      </c>
      <c r="D21" s="12" t="s">
        <v>10</v>
      </c>
      <c r="E21" s="13" t="s">
        <v>11</v>
      </c>
    </row>
    <row r="22" spans="1:11" hidden="1" x14ac:dyDescent="0.25">
      <c r="A22" s="3">
        <v>1</v>
      </c>
      <c r="B22" s="11">
        <v>0</v>
      </c>
      <c r="C22" s="10">
        <f>(C8*0.33)+C8</f>
        <v>20029.8</v>
      </c>
      <c r="D22" s="11">
        <f>C22+1</f>
        <v>20030.8</v>
      </c>
      <c r="E22" s="10">
        <f>(C8*2)+(C8*0.5)</f>
        <v>37650</v>
      </c>
      <c r="F22" s="1"/>
      <c r="G22" s="22" t="s">
        <v>17</v>
      </c>
      <c r="H22" s="22"/>
      <c r="I22" s="22"/>
      <c r="J22" s="22"/>
      <c r="K22" s="22"/>
    </row>
    <row r="23" spans="1:11" hidden="1" x14ac:dyDescent="0.25">
      <c r="A23" s="3">
        <v>2</v>
      </c>
      <c r="B23" s="11">
        <v>0</v>
      </c>
      <c r="C23" s="10">
        <f t="shared" ref="C23:C29" si="13">(C9*0.33)+C9</f>
        <v>27185.200000000001</v>
      </c>
      <c r="D23" s="11">
        <f t="shared" ref="D23:D29" si="14">C23+1</f>
        <v>27186.2</v>
      </c>
      <c r="E23" s="10">
        <f t="shared" ref="E23:E29" si="15">(C9*2)+(C9*0.5)</f>
        <v>51100</v>
      </c>
      <c r="F23" s="1"/>
      <c r="G23" s="22"/>
      <c r="H23" s="22"/>
      <c r="I23" s="22"/>
      <c r="J23" s="22"/>
      <c r="K23" s="22"/>
    </row>
    <row r="24" spans="1:11" hidden="1" x14ac:dyDescent="0.25">
      <c r="A24" s="3">
        <v>3</v>
      </c>
      <c r="B24" s="11">
        <v>0</v>
      </c>
      <c r="C24" s="10">
        <f t="shared" si="13"/>
        <v>34340.6</v>
      </c>
      <c r="D24" s="11">
        <f t="shared" si="14"/>
        <v>34341.599999999999</v>
      </c>
      <c r="E24" s="10">
        <f t="shared" si="15"/>
        <v>64550</v>
      </c>
      <c r="F24" s="1"/>
      <c r="G24" s="22"/>
      <c r="H24" s="22"/>
      <c r="I24" s="22"/>
      <c r="J24" s="22"/>
      <c r="K24" s="22"/>
    </row>
    <row r="25" spans="1:11" hidden="1" x14ac:dyDescent="0.25">
      <c r="A25" s="3">
        <v>4</v>
      </c>
      <c r="B25" s="11">
        <v>0</v>
      </c>
      <c r="C25" s="10">
        <f t="shared" si="13"/>
        <v>41496</v>
      </c>
      <c r="D25" s="11">
        <f t="shared" si="14"/>
        <v>41497</v>
      </c>
      <c r="E25" s="10">
        <f t="shared" si="15"/>
        <v>78000</v>
      </c>
      <c r="F25" s="1"/>
      <c r="G25" s="22"/>
      <c r="H25" s="22"/>
      <c r="I25" s="22"/>
      <c r="J25" s="22"/>
      <c r="K25" s="22"/>
    </row>
    <row r="26" spans="1:11" hidden="1" x14ac:dyDescent="0.25">
      <c r="A26" s="3">
        <v>5</v>
      </c>
      <c r="B26" s="11">
        <v>0</v>
      </c>
      <c r="C26" s="10">
        <f t="shared" si="13"/>
        <v>48651.4</v>
      </c>
      <c r="D26" s="11">
        <f t="shared" si="14"/>
        <v>48652.4</v>
      </c>
      <c r="E26" s="10">
        <f t="shared" si="15"/>
        <v>91450</v>
      </c>
      <c r="F26" s="1"/>
      <c r="G26" s="22"/>
      <c r="H26" s="22"/>
      <c r="I26" s="22"/>
      <c r="J26" s="22"/>
      <c r="K26" s="22"/>
    </row>
    <row r="27" spans="1:11" hidden="1" x14ac:dyDescent="0.25">
      <c r="A27" s="3">
        <v>6</v>
      </c>
      <c r="B27" s="11">
        <v>0</v>
      </c>
      <c r="C27" s="10">
        <f t="shared" si="13"/>
        <v>55806.8</v>
      </c>
      <c r="D27" s="11">
        <f t="shared" si="14"/>
        <v>55807.8</v>
      </c>
      <c r="E27" s="10">
        <f t="shared" si="15"/>
        <v>104900</v>
      </c>
      <c r="F27" s="1"/>
      <c r="G27" s="22"/>
      <c r="H27" s="22"/>
      <c r="I27" s="22"/>
      <c r="J27" s="22"/>
      <c r="K27" s="22"/>
    </row>
    <row r="28" spans="1:11" hidden="1" x14ac:dyDescent="0.25">
      <c r="A28" s="3">
        <v>7</v>
      </c>
      <c r="B28" s="11">
        <v>0</v>
      </c>
      <c r="C28" s="10">
        <f t="shared" si="13"/>
        <v>62962.2</v>
      </c>
      <c r="D28" s="11">
        <f t="shared" si="14"/>
        <v>62963.199999999997</v>
      </c>
      <c r="E28" s="10">
        <f t="shared" si="15"/>
        <v>118350</v>
      </c>
      <c r="F28" s="1"/>
    </row>
    <row r="29" spans="1:11" hidden="1" x14ac:dyDescent="0.25">
      <c r="A29" s="3">
        <v>8</v>
      </c>
      <c r="B29" s="11">
        <v>0</v>
      </c>
      <c r="C29" s="10">
        <f t="shared" si="13"/>
        <v>70117.600000000006</v>
      </c>
      <c r="D29" s="11">
        <f t="shared" si="14"/>
        <v>70118.600000000006</v>
      </c>
      <c r="E29" s="10">
        <f t="shared" si="15"/>
        <v>131800</v>
      </c>
      <c r="F29" s="1"/>
      <c r="G29" s="22" t="s">
        <v>18</v>
      </c>
      <c r="H29" s="22"/>
      <c r="I29" s="22"/>
      <c r="J29" s="22"/>
      <c r="K29" s="22"/>
    </row>
    <row r="30" spans="1:11" ht="15.75" hidden="1" thickBot="1" x14ac:dyDescent="0.3">
      <c r="A30" s="7" t="s">
        <v>7</v>
      </c>
      <c r="B30" s="25">
        <v>1.33</v>
      </c>
      <c r="C30" s="26"/>
      <c r="D30" s="25">
        <v>2.5</v>
      </c>
      <c r="E30" s="26"/>
      <c r="G30" s="22"/>
      <c r="H30" s="22"/>
      <c r="I30" s="22"/>
      <c r="J30" s="22"/>
      <c r="K30" s="22"/>
    </row>
    <row r="31" spans="1:11" hidden="1" x14ac:dyDescent="0.25"/>
    <row r="32" spans="1:11" hidden="1" x14ac:dyDescent="0.25"/>
    <row r="33" spans="1:15" hidden="1" x14ac:dyDescent="0.25">
      <c r="A33" s="24" t="s">
        <v>12</v>
      </c>
      <c r="B33" s="24"/>
      <c r="C33" s="24"/>
      <c r="D33" s="24"/>
      <c r="E33" s="24"/>
    </row>
    <row r="34" spans="1:15" ht="15.75" hidden="1" thickBot="1" x14ac:dyDescent="0.3">
      <c r="A34" s="24" t="s">
        <v>13</v>
      </c>
      <c r="B34" s="24"/>
      <c r="C34" s="24"/>
      <c r="D34" s="24"/>
      <c r="E34" s="24"/>
    </row>
    <row r="35" spans="1:15" hidden="1" x14ac:dyDescent="0.25">
      <c r="A35" s="6" t="s">
        <v>0</v>
      </c>
      <c r="B35" s="12" t="s">
        <v>10</v>
      </c>
      <c r="C35" s="13" t="s">
        <v>11</v>
      </c>
      <c r="D35" s="12" t="s">
        <v>10</v>
      </c>
      <c r="E35" s="13" t="s">
        <v>11</v>
      </c>
    </row>
    <row r="36" spans="1:15" hidden="1" x14ac:dyDescent="0.25">
      <c r="A36" s="2">
        <v>1</v>
      </c>
      <c r="B36" s="11">
        <v>0</v>
      </c>
      <c r="C36" s="10">
        <f>(C8*0.6)+C8</f>
        <v>24096</v>
      </c>
      <c r="D36" s="11">
        <v>0</v>
      </c>
      <c r="E36" s="10">
        <f>(C8*0.95)+C8</f>
        <v>29367</v>
      </c>
      <c r="F36" s="1"/>
      <c r="G36" s="22" t="s">
        <v>16</v>
      </c>
      <c r="H36" s="22"/>
      <c r="I36" s="22"/>
      <c r="J36" s="22"/>
      <c r="K36" s="22"/>
    </row>
    <row r="37" spans="1:15" hidden="1" x14ac:dyDescent="0.25">
      <c r="A37" s="2">
        <v>2</v>
      </c>
      <c r="B37" s="11">
        <v>0</v>
      </c>
      <c r="C37" s="10">
        <f t="shared" ref="C37:C43" si="16">(C9*0.6)+C9</f>
        <v>32704</v>
      </c>
      <c r="D37" s="11">
        <v>0</v>
      </c>
      <c r="E37" s="10">
        <f t="shared" ref="E37:E43" si="17">(C9*0.95)+C9</f>
        <v>39858</v>
      </c>
      <c r="F37" s="1"/>
      <c r="G37" s="22"/>
      <c r="H37" s="22"/>
      <c r="I37" s="22"/>
      <c r="J37" s="22"/>
      <c r="K37" s="22"/>
    </row>
    <row r="38" spans="1:15" hidden="1" x14ac:dyDescent="0.25">
      <c r="A38" s="2">
        <v>3</v>
      </c>
      <c r="B38" s="11">
        <v>0</v>
      </c>
      <c r="C38" s="10">
        <f t="shared" si="16"/>
        <v>41312</v>
      </c>
      <c r="D38" s="11">
        <v>0</v>
      </c>
      <c r="E38" s="10">
        <f t="shared" si="17"/>
        <v>50349</v>
      </c>
      <c r="F38" s="1"/>
    </row>
    <row r="39" spans="1:15" hidden="1" x14ac:dyDescent="0.25">
      <c r="A39" s="2">
        <v>4</v>
      </c>
      <c r="B39" s="11">
        <v>0</v>
      </c>
      <c r="C39" s="10">
        <f t="shared" si="16"/>
        <v>49920</v>
      </c>
      <c r="D39" s="11">
        <v>0</v>
      </c>
      <c r="E39" s="10">
        <f t="shared" si="17"/>
        <v>60840</v>
      </c>
      <c r="F39" s="1"/>
    </row>
    <row r="40" spans="1:15" hidden="1" x14ac:dyDescent="0.25">
      <c r="A40" s="2">
        <v>5</v>
      </c>
      <c r="B40" s="11">
        <v>0</v>
      </c>
      <c r="C40" s="10">
        <f t="shared" si="16"/>
        <v>58528</v>
      </c>
      <c r="D40" s="11">
        <v>0</v>
      </c>
      <c r="E40" s="10">
        <f t="shared" si="17"/>
        <v>71331</v>
      </c>
      <c r="F40" s="1"/>
    </row>
    <row r="41" spans="1:15" hidden="1" x14ac:dyDescent="0.25">
      <c r="A41" s="2">
        <v>6</v>
      </c>
      <c r="B41" s="11">
        <v>0</v>
      </c>
      <c r="C41" s="10">
        <f t="shared" si="16"/>
        <v>67136</v>
      </c>
      <c r="D41" s="11">
        <v>0</v>
      </c>
      <c r="E41" s="10">
        <f t="shared" si="17"/>
        <v>81822</v>
      </c>
      <c r="F41" s="1"/>
    </row>
    <row r="42" spans="1:15" hidden="1" x14ac:dyDescent="0.25">
      <c r="A42" s="2">
        <v>7</v>
      </c>
      <c r="B42" s="11">
        <v>0</v>
      </c>
      <c r="C42" s="10">
        <f t="shared" si="16"/>
        <v>75744</v>
      </c>
      <c r="D42" s="11">
        <v>0</v>
      </c>
      <c r="E42" s="10">
        <f t="shared" si="17"/>
        <v>92313</v>
      </c>
      <c r="F42" s="1"/>
    </row>
    <row r="43" spans="1:15" hidden="1" x14ac:dyDescent="0.25">
      <c r="A43" s="2">
        <v>8</v>
      </c>
      <c r="B43" s="11">
        <v>0</v>
      </c>
      <c r="C43" s="10">
        <f t="shared" si="16"/>
        <v>84352</v>
      </c>
      <c r="D43" s="11">
        <v>0</v>
      </c>
      <c r="E43" s="10">
        <f t="shared" si="17"/>
        <v>102804</v>
      </c>
      <c r="F43" s="1"/>
    </row>
    <row r="44" spans="1:15" hidden="1" x14ac:dyDescent="0.25">
      <c r="A44" s="7" t="s">
        <v>7</v>
      </c>
      <c r="B44" s="18">
        <v>1.6</v>
      </c>
      <c r="C44" s="19"/>
      <c r="D44" s="18">
        <v>1.95</v>
      </c>
      <c r="E44" s="19"/>
    </row>
    <row r="45" spans="1:15" ht="15.75" hidden="1" thickBot="1" x14ac:dyDescent="0.3">
      <c r="B45" s="20" t="s">
        <v>14</v>
      </c>
      <c r="C45" s="21"/>
      <c r="D45" s="20" t="s">
        <v>15</v>
      </c>
      <c r="E45" s="21"/>
    </row>
    <row r="47" spans="1:15" ht="15.75" thickBot="1" x14ac:dyDescent="0.3"/>
    <row r="48" spans="1:15" x14ac:dyDescent="0.25">
      <c r="B48" s="27" t="s">
        <v>1</v>
      </c>
      <c r="C48" s="28"/>
      <c r="D48" s="27" t="s">
        <v>24</v>
      </c>
      <c r="E48" s="28"/>
      <c r="F48" s="27" t="s">
        <v>25</v>
      </c>
      <c r="G48" s="28"/>
      <c r="H48" s="27" t="s">
        <v>26</v>
      </c>
      <c r="I48" s="28"/>
      <c r="J48" s="27" t="s">
        <v>5</v>
      </c>
      <c r="K48" s="28"/>
      <c r="L48" s="27" t="s">
        <v>27</v>
      </c>
      <c r="M48" s="28"/>
      <c r="N48" s="27" t="s">
        <v>23</v>
      </c>
      <c r="O48" s="28"/>
    </row>
    <row r="49" spans="1:15" x14ac:dyDescent="0.25">
      <c r="A49" s="6" t="s">
        <v>0</v>
      </c>
      <c r="B49" s="29" t="s">
        <v>2</v>
      </c>
      <c r="C49" s="19"/>
      <c r="D49" s="29" t="s">
        <v>2</v>
      </c>
      <c r="E49" s="19"/>
      <c r="F49" s="29" t="s">
        <v>2</v>
      </c>
      <c r="G49" s="19"/>
      <c r="H49" s="29" t="s">
        <v>2</v>
      </c>
      <c r="I49" s="19"/>
      <c r="J49" s="29" t="s">
        <v>2</v>
      </c>
      <c r="K49" s="19"/>
      <c r="L49" s="29" t="s">
        <v>2</v>
      </c>
      <c r="M49" s="19"/>
      <c r="N49" s="29" t="s">
        <v>2</v>
      </c>
      <c r="O49" s="19"/>
    </row>
    <row r="50" spans="1:15" x14ac:dyDescent="0.25">
      <c r="A50" s="2"/>
      <c r="B50" s="4"/>
      <c r="C50" s="5"/>
      <c r="D50" s="4"/>
      <c r="E50" s="5"/>
      <c r="F50" s="4"/>
      <c r="G50" s="5"/>
      <c r="H50" s="4"/>
      <c r="I50" s="5"/>
      <c r="J50" s="16"/>
      <c r="K50" s="17"/>
      <c r="L50" s="16"/>
      <c r="M50" s="17"/>
      <c r="N50" s="16"/>
      <c r="O50" s="17"/>
    </row>
    <row r="51" spans="1:15" x14ac:dyDescent="0.25">
      <c r="A51" s="3">
        <v>1</v>
      </c>
      <c r="B51" s="11">
        <v>0</v>
      </c>
      <c r="C51" s="10">
        <v>15650</v>
      </c>
      <c r="D51" s="11">
        <f>C51+1</f>
        <v>15651</v>
      </c>
      <c r="E51" s="10">
        <f>(C51*0.25)+C51</f>
        <v>19562.5</v>
      </c>
      <c r="F51" s="11">
        <f>E51+1</f>
        <v>19563.5</v>
      </c>
      <c r="G51" s="10">
        <f>(C51*0.5)+C51</f>
        <v>23475</v>
      </c>
      <c r="H51" s="11">
        <f>G51+1</f>
        <v>23476</v>
      </c>
      <c r="I51" s="10">
        <f>(C51*0.75)+C51</f>
        <v>27387.5</v>
      </c>
      <c r="J51" s="11">
        <f>I51+1</f>
        <v>27388.5</v>
      </c>
      <c r="K51" s="10">
        <f>(C51*1)+C51</f>
        <v>31300</v>
      </c>
      <c r="L51" s="11">
        <f>K51+1</f>
        <v>31301</v>
      </c>
      <c r="M51" s="10">
        <f>(C51*1.5)+C51</f>
        <v>39125</v>
      </c>
      <c r="N51" s="11">
        <f>M51+1</f>
        <v>39126</v>
      </c>
      <c r="O51" s="10">
        <f>(C51*2)+C51</f>
        <v>46950</v>
      </c>
    </row>
    <row r="52" spans="1:15" x14ac:dyDescent="0.25">
      <c r="A52" s="3">
        <v>2</v>
      </c>
      <c r="B52" s="11">
        <v>0</v>
      </c>
      <c r="C52" s="10">
        <f t="shared" ref="C52:C58" si="18">(C51+5380)</f>
        <v>21030</v>
      </c>
      <c r="D52" s="11">
        <f t="shared" ref="D52:D58" si="19">C52+1</f>
        <v>21031</v>
      </c>
      <c r="E52" s="10">
        <f t="shared" ref="E52:E58" si="20">(C52*0.25)+C52</f>
        <v>26287.5</v>
      </c>
      <c r="F52" s="11">
        <f t="shared" ref="F52:F58" si="21">E52+1</f>
        <v>26288.5</v>
      </c>
      <c r="G52" s="10">
        <f t="shared" ref="G52:G58" si="22">(C52*0.5)+C52</f>
        <v>31545</v>
      </c>
      <c r="H52" s="11">
        <f t="shared" ref="H52:H58" si="23">G52+1</f>
        <v>31546</v>
      </c>
      <c r="I52" s="10">
        <f t="shared" ref="I52:I58" si="24">(C52*0.75)+C52</f>
        <v>36802.5</v>
      </c>
      <c r="J52" s="11">
        <f t="shared" ref="J52:J58" si="25">I52+1</f>
        <v>36803.5</v>
      </c>
      <c r="K52" s="10">
        <f t="shared" ref="K52:K58" si="26">(C52*1)+C52</f>
        <v>42060</v>
      </c>
      <c r="L52" s="11">
        <f t="shared" ref="L52:L58" si="27">K52+1</f>
        <v>42061</v>
      </c>
      <c r="M52" s="10">
        <f t="shared" ref="M52:M58" si="28">(C52*1.5)+C52</f>
        <v>52575</v>
      </c>
      <c r="N52" s="11">
        <f t="shared" ref="N52:N58" si="29">M52+1</f>
        <v>52576</v>
      </c>
      <c r="O52" s="10">
        <f t="shared" ref="O52:O58" si="30">(C52*2)+C52</f>
        <v>63090</v>
      </c>
    </row>
    <row r="53" spans="1:15" x14ac:dyDescent="0.25">
      <c r="A53" s="3">
        <v>3</v>
      </c>
      <c r="B53" s="11">
        <v>0</v>
      </c>
      <c r="C53" s="10">
        <f t="shared" si="18"/>
        <v>26410</v>
      </c>
      <c r="D53" s="11">
        <f t="shared" si="19"/>
        <v>26411</v>
      </c>
      <c r="E53" s="10">
        <f t="shared" si="20"/>
        <v>33012.5</v>
      </c>
      <c r="F53" s="11">
        <f t="shared" si="21"/>
        <v>33013.5</v>
      </c>
      <c r="G53" s="10">
        <f t="shared" si="22"/>
        <v>39615</v>
      </c>
      <c r="H53" s="11">
        <f t="shared" si="23"/>
        <v>39616</v>
      </c>
      <c r="I53" s="10">
        <f t="shared" si="24"/>
        <v>46217.5</v>
      </c>
      <c r="J53" s="11">
        <f t="shared" si="25"/>
        <v>46218.5</v>
      </c>
      <c r="K53" s="10">
        <f t="shared" si="26"/>
        <v>52820</v>
      </c>
      <c r="L53" s="11">
        <f t="shared" si="27"/>
        <v>52821</v>
      </c>
      <c r="M53" s="10">
        <f t="shared" si="28"/>
        <v>66025</v>
      </c>
      <c r="N53" s="11">
        <f t="shared" si="29"/>
        <v>66026</v>
      </c>
      <c r="O53" s="10">
        <f t="shared" si="30"/>
        <v>79230</v>
      </c>
    </row>
    <row r="54" spans="1:15" x14ac:dyDescent="0.25">
      <c r="A54" s="3">
        <v>4</v>
      </c>
      <c r="B54" s="11">
        <v>0</v>
      </c>
      <c r="C54" s="10">
        <f t="shared" si="18"/>
        <v>31790</v>
      </c>
      <c r="D54" s="11">
        <f t="shared" si="19"/>
        <v>31791</v>
      </c>
      <c r="E54" s="10">
        <f t="shared" si="20"/>
        <v>39737.5</v>
      </c>
      <c r="F54" s="11">
        <f t="shared" si="21"/>
        <v>39738.5</v>
      </c>
      <c r="G54" s="10">
        <f t="shared" si="22"/>
        <v>47685</v>
      </c>
      <c r="H54" s="11">
        <f t="shared" si="23"/>
        <v>47686</v>
      </c>
      <c r="I54" s="10">
        <f t="shared" si="24"/>
        <v>55632.5</v>
      </c>
      <c r="J54" s="11">
        <f t="shared" si="25"/>
        <v>55633.5</v>
      </c>
      <c r="K54" s="10">
        <f t="shared" si="26"/>
        <v>63580</v>
      </c>
      <c r="L54" s="11">
        <f t="shared" si="27"/>
        <v>63581</v>
      </c>
      <c r="M54" s="10">
        <f t="shared" si="28"/>
        <v>79475</v>
      </c>
      <c r="N54" s="11">
        <f t="shared" si="29"/>
        <v>79476</v>
      </c>
      <c r="O54" s="10">
        <f t="shared" si="30"/>
        <v>95370</v>
      </c>
    </row>
    <row r="55" spans="1:15" x14ac:dyDescent="0.25">
      <c r="A55" s="3">
        <v>5</v>
      </c>
      <c r="B55" s="11">
        <v>0</v>
      </c>
      <c r="C55" s="10">
        <f t="shared" si="18"/>
        <v>37170</v>
      </c>
      <c r="D55" s="11">
        <f t="shared" si="19"/>
        <v>37171</v>
      </c>
      <c r="E55" s="10">
        <f t="shared" si="20"/>
        <v>46462.5</v>
      </c>
      <c r="F55" s="11">
        <f t="shared" si="21"/>
        <v>46463.5</v>
      </c>
      <c r="G55" s="10">
        <f t="shared" si="22"/>
        <v>55755</v>
      </c>
      <c r="H55" s="11">
        <f t="shared" si="23"/>
        <v>55756</v>
      </c>
      <c r="I55" s="10">
        <f t="shared" si="24"/>
        <v>65047.5</v>
      </c>
      <c r="J55" s="11">
        <f t="shared" si="25"/>
        <v>65048.5</v>
      </c>
      <c r="K55" s="10">
        <f t="shared" si="26"/>
        <v>74340</v>
      </c>
      <c r="L55" s="11">
        <f t="shared" si="27"/>
        <v>74341</v>
      </c>
      <c r="M55" s="10">
        <f t="shared" si="28"/>
        <v>92925</v>
      </c>
      <c r="N55" s="11">
        <f t="shared" si="29"/>
        <v>92926</v>
      </c>
      <c r="O55" s="10">
        <f t="shared" si="30"/>
        <v>111510</v>
      </c>
    </row>
    <row r="56" spans="1:15" x14ac:dyDescent="0.25">
      <c r="A56" s="3">
        <v>6</v>
      </c>
      <c r="B56" s="11">
        <v>0</v>
      </c>
      <c r="C56" s="10">
        <f t="shared" si="18"/>
        <v>42550</v>
      </c>
      <c r="D56" s="11">
        <f t="shared" si="19"/>
        <v>42551</v>
      </c>
      <c r="E56" s="10">
        <f t="shared" si="20"/>
        <v>53187.5</v>
      </c>
      <c r="F56" s="11">
        <f t="shared" si="21"/>
        <v>53188.5</v>
      </c>
      <c r="G56" s="10">
        <f t="shared" si="22"/>
        <v>63825</v>
      </c>
      <c r="H56" s="11">
        <f t="shared" si="23"/>
        <v>63826</v>
      </c>
      <c r="I56" s="10">
        <f t="shared" si="24"/>
        <v>74462.5</v>
      </c>
      <c r="J56" s="11">
        <f t="shared" si="25"/>
        <v>74463.5</v>
      </c>
      <c r="K56" s="10">
        <f t="shared" si="26"/>
        <v>85100</v>
      </c>
      <c r="L56" s="11">
        <f t="shared" si="27"/>
        <v>85101</v>
      </c>
      <c r="M56" s="10">
        <f t="shared" si="28"/>
        <v>106375</v>
      </c>
      <c r="N56" s="11">
        <f t="shared" si="29"/>
        <v>106376</v>
      </c>
      <c r="O56" s="10">
        <f t="shared" si="30"/>
        <v>127650</v>
      </c>
    </row>
    <row r="57" spans="1:15" x14ac:dyDescent="0.25">
      <c r="A57" s="3">
        <v>7</v>
      </c>
      <c r="B57" s="11">
        <v>0</v>
      </c>
      <c r="C57" s="10">
        <f t="shared" si="18"/>
        <v>47930</v>
      </c>
      <c r="D57" s="11">
        <f t="shared" si="19"/>
        <v>47931</v>
      </c>
      <c r="E57" s="10">
        <f t="shared" si="20"/>
        <v>59912.5</v>
      </c>
      <c r="F57" s="11">
        <f t="shared" si="21"/>
        <v>59913.5</v>
      </c>
      <c r="G57" s="10">
        <f t="shared" si="22"/>
        <v>71895</v>
      </c>
      <c r="H57" s="11">
        <f t="shared" si="23"/>
        <v>71896</v>
      </c>
      <c r="I57" s="10">
        <f t="shared" si="24"/>
        <v>83877.5</v>
      </c>
      <c r="J57" s="11">
        <f t="shared" si="25"/>
        <v>83878.5</v>
      </c>
      <c r="K57" s="10">
        <f t="shared" si="26"/>
        <v>95860</v>
      </c>
      <c r="L57" s="11">
        <f t="shared" si="27"/>
        <v>95861</v>
      </c>
      <c r="M57" s="10">
        <f t="shared" si="28"/>
        <v>119825</v>
      </c>
      <c r="N57" s="11">
        <f t="shared" si="29"/>
        <v>119826</v>
      </c>
      <c r="O57" s="10">
        <f t="shared" si="30"/>
        <v>143790</v>
      </c>
    </row>
    <row r="58" spans="1:15" x14ac:dyDescent="0.25">
      <c r="A58" s="3">
        <v>8</v>
      </c>
      <c r="B58" s="11">
        <v>0</v>
      </c>
      <c r="C58" s="10">
        <f t="shared" si="18"/>
        <v>53310</v>
      </c>
      <c r="D58" s="11">
        <f t="shared" si="19"/>
        <v>53311</v>
      </c>
      <c r="E58" s="10">
        <f t="shared" si="20"/>
        <v>66637.5</v>
      </c>
      <c r="F58" s="11">
        <f t="shared" si="21"/>
        <v>66638.5</v>
      </c>
      <c r="G58" s="10">
        <f t="shared" si="22"/>
        <v>79965</v>
      </c>
      <c r="H58" s="11">
        <f t="shared" si="23"/>
        <v>79966</v>
      </c>
      <c r="I58" s="10">
        <f t="shared" si="24"/>
        <v>93292.5</v>
      </c>
      <c r="J58" s="11">
        <f t="shared" si="25"/>
        <v>93293.5</v>
      </c>
      <c r="K58" s="10">
        <f t="shared" si="26"/>
        <v>106620</v>
      </c>
      <c r="L58" s="11">
        <f t="shared" si="27"/>
        <v>106621</v>
      </c>
      <c r="M58" s="10">
        <f t="shared" si="28"/>
        <v>133275</v>
      </c>
      <c r="N58" s="11">
        <f t="shared" si="29"/>
        <v>133276</v>
      </c>
      <c r="O58" s="10">
        <f t="shared" si="30"/>
        <v>159930</v>
      </c>
    </row>
    <row r="59" spans="1:15" ht="15.75" thickBot="1" x14ac:dyDescent="0.3">
      <c r="A59" s="6" t="s">
        <v>7</v>
      </c>
      <c r="B59" s="25">
        <v>1</v>
      </c>
      <c r="C59" s="32"/>
      <c r="D59" s="25">
        <v>1.25</v>
      </c>
      <c r="E59" s="32"/>
      <c r="F59" s="25">
        <v>1.5</v>
      </c>
      <c r="G59" s="32"/>
      <c r="H59" s="25">
        <v>1.75</v>
      </c>
      <c r="I59" s="32"/>
      <c r="J59" s="25">
        <v>2</v>
      </c>
      <c r="K59" s="32"/>
      <c r="L59" s="25">
        <v>2.5</v>
      </c>
      <c r="M59" s="32"/>
      <c r="N59" s="25">
        <v>3</v>
      </c>
      <c r="O59" s="32"/>
    </row>
  </sheetData>
  <mergeCells count="65">
    <mergeCell ref="L59:M59"/>
    <mergeCell ref="N59:O59"/>
    <mergeCell ref="B59:C59"/>
    <mergeCell ref="D59:E59"/>
    <mergeCell ref="F59:G59"/>
    <mergeCell ref="H59:I59"/>
    <mergeCell ref="J59:K59"/>
    <mergeCell ref="L49:M49"/>
    <mergeCell ref="N49:O49"/>
    <mergeCell ref="J50:K50"/>
    <mergeCell ref="L50:M50"/>
    <mergeCell ref="N50:O50"/>
    <mergeCell ref="B49:C49"/>
    <mergeCell ref="D49:E49"/>
    <mergeCell ref="F49:G49"/>
    <mergeCell ref="H49:I49"/>
    <mergeCell ref="J49:K49"/>
    <mergeCell ref="N5:O5"/>
    <mergeCell ref="N6:O6"/>
    <mergeCell ref="N7:O7"/>
    <mergeCell ref="N16:O16"/>
    <mergeCell ref="B48:C48"/>
    <mergeCell ref="D48:E48"/>
    <mergeCell ref="F48:G48"/>
    <mergeCell ref="H48:I48"/>
    <mergeCell ref="J48:K48"/>
    <mergeCell ref="L48:M48"/>
    <mergeCell ref="N48:O48"/>
    <mergeCell ref="J16:K16"/>
    <mergeCell ref="B6:C6"/>
    <mergeCell ref="D6:E6"/>
    <mergeCell ref="F6:G6"/>
    <mergeCell ref="H6:I6"/>
    <mergeCell ref="A1:K1"/>
    <mergeCell ref="A2:K2"/>
    <mergeCell ref="A3:K3"/>
    <mergeCell ref="B5:C5"/>
    <mergeCell ref="D5:E5"/>
    <mergeCell ref="F5:G5"/>
    <mergeCell ref="H5:I5"/>
    <mergeCell ref="J5:K5"/>
    <mergeCell ref="J6:K6"/>
    <mergeCell ref="J7:K7"/>
    <mergeCell ref="A34:E34"/>
    <mergeCell ref="G36:K37"/>
    <mergeCell ref="B44:C44"/>
    <mergeCell ref="D44:E44"/>
    <mergeCell ref="F16:G16"/>
    <mergeCell ref="H16:I16"/>
    <mergeCell ref="B45:C45"/>
    <mergeCell ref="D45:E45"/>
    <mergeCell ref="L5:M5"/>
    <mergeCell ref="L6:M6"/>
    <mergeCell ref="L7:M7"/>
    <mergeCell ref="L16:M16"/>
    <mergeCell ref="A33:E33"/>
    <mergeCell ref="A19:E19"/>
    <mergeCell ref="A20:E20"/>
    <mergeCell ref="G20:K20"/>
    <mergeCell ref="G22:K27"/>
    <mergeCell ref="G29:K30"/>
    <mergeCell ref="B30:C30"/>
    <mergeCell ref="D30:E30"/>
    <mergeCell ref="B16:C16"/>
    <mergeCell ref="D16:E16"/>
  </mergeCells>
  <pageMargins left="0.5" right="0.25" top="0.5" bottom="0.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OLD -DO NOT USE</vt:lpstr>
      <vt:lpstr>Revised DRAFT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Parkkila</dc:creator>
  <cp:lastModifiedBy>Ann Parkkila</cp:lastModifiedBy>
  <cp:lastPrinted>2024-05-17T17:14:24Z</cp:lastPrinted>
  <dcterms:created xsi:type="dcterms:W3CDTF">2022-05-06T18:28:12Z</dcterms:created>
  <dcterms:modified xsi:type="dcterms:W3CDTF">2025-02-06T14:27:35Z</dcterms:modified>
</cp:coreProperties>
</file>